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Решения Совета об исполнении б-та\Исполнение 2024 г\"/>
    </mc:Choice>
  </mc:AlternateContent>
  <bookViews>
    <workbookView xWindow="120" yWindow="165" windowWidth="23895" windowHeight="98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5" i="1" l="1"/>
  <c r="D15" i="1"/>
  <c r="B20" i="1"/>
  <c r="C20" i="1"/>
  <c r="E36" i="1" l="1"/>
  <c r="E35" i="1"/>
  <c r="E34" i="1"/>
  <c r="E33" i="1"/>
  <c r="E32" i="1"/>
  <c r="E31" i="1"/>
  <c r="E30" i="1"/>
  <c r="E29" i="1"/>
  <c r="E28" i="1"/>
  <c r="E26" i="1"/>
  <c r="E25" i="1"/>
  <c r="E24" i="1"/>
  <c r="E23" i="1"/>
  <c r="E22" i="1"/>
  <c r="E21" i="1"/>
  <c r="E19" i="1"/>
  <c r="E18" i="1"/>
  <c r="E17" i="1"/>
  <c r="E16" i="1"/>
  <c r="E14" i="1"/>
  <c r="E13" i="1"/>
  <c r="E12" i="1"/>
  <c r="E11" i="1"/>
  <c r="D33" i="1"/>
  <c r="D32" i="1"/>
  <c r="D31" i="1"/>
  <c r="D30" i="1"/>
  <c r="D29" i="1"/>
  <c r="D28" i="1"/>
  <c r="D26" i="1"/>
  <c r="D25" i="1"/>
  <c r="D24" i="1"/>
  <c r="D23" i="1"/>
  <c r="D22" i="1"/>
  <c r="D21" i="1"/>
  <c r="D18" i="1"/>
  <c r="D17" i="1"/>
  <c r="D16" i="1"/>
  <c r="D14" i="1"/>
  <c r="D13" i="1"/>
  <c r="D12" i="1"/>
  <c r="D11" i="1"/>
  <c r="C10" i="1" l="1"/>
  <c r="B10" i="1" l="1"/>
  <c r="E10" i="1" s="1"/>
  <c r="D10" i="1" l="1"/>
  <c r="E20" i="1" l="1"/>
  <c r="D20" i="1"/>
  <c r="C9" i="1"/>
  <c r="B27" i="1"/>
  <c r="B9" i="1" l="1"/>
  <c r="D9" i="1" s="1"/>
  <c r="E9" i="1" l="1"/>
  <c r="B37" i="1"/>
  <c r="C27" i="1"/>
  <c r="C37" i="1" l="1"/>
  <c r="E27" i="1"/>
  <c r="D27" i="1"/>
  <c r="D37" i="1" l="1"/>
  <c r="E37" i="1"/>
</calcChain>
</file>

<file path=xl/sharedStrings.xml><?xml version="1.0" encoding="utf-8"?>
<sst xmlns="http://schemas.openxmlformats.org/spreadsheetml/2006/main" count="42" uniqueCount="39">
  <si>
    <t>Налог на доходы физических лиц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</si>
  <si>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</si>
  <si>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</si>
  <si>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</si>
  <si>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</si>
  <si>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</si>
  <si>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</si>
  <si>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</si>
  <si>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</si>
  <si>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</si>
  <si>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</si>
  <si>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</si>
  <si>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</si>
  <si>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</si>
  <si>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</si>
  <si>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</si>
  <si>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</si>
  <si>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</si>
  <si>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</si>
  <si>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Налоги, сборы и регулярные платежи за пользование природными ресурсами</t>
  </si>
  <si>
    <t>Х</t>
  </si>
  <si>
    <t xml:space="preserve">Безвозмездные поступления от государственных (муниципальных) организаций </t>
  </si>
  <si>
    <t>Доходы от уплаты акцизов</t>
  </si>
  <si>
    <t>НАЛОГОВЫЕ И НЕНАЛОГОВЫЕ ДОХОДЫ</t>
  </si>
  <si>
    <t>НАЛОГОВЫЕ  ДОХОДЫ</t>
  </si>
  <si>
    <t>НЕНАЛОГОВЫЕ ДОХОДЫ</t>
  </si>
  <si>
    <t>Доходы от оказания платных услуг  и компенсации затрат государства</t>
  </si>
  <si>
    <t>БЕЗВОЗМЕЗДНЫЕ  ПОСТУПЛЕНИЯ</t>
  </si>
  <si>
    <t xml:space="preserve">Наименование </t>
  </si>
  <si>
    <t>Отклонение</t>
  </si>
  <si>
    <t>%</t>
  </si>
  <si>
    <t>тыс. руб.</t>
  </si>
  <si>
    <t>4 = гр.3/гр.2</t>
  </si>
  <si>
    <t xml:space="preserve">5 = гр.3-гр.2 </t>
  </si>
  <si>
    <t>Задолженность и перерасчеты по отмененным налогам, сборам и иным обязательным платежам</t>
  </si>
  <si>
    <t xml:space="preserve"> Исполнение бюджета города Оренбурга по доходам за 2024 год </t>
  </si>
  <si>
    <t xml:space="preserve">Плановые бюджетные назначения                                                                  на 2024 год (тыс. руб.)    </t>
  </si>
  <si>
    <t xml:space="preserve">Исполнение             за 2024 год (тыс. руб.)     </t>
  </si>
  <si>
    <t>Налог на игорный бизнес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</si>
</sst>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2" fillId="0" borderId="1" xfId="1" applyNumberFormat="1" applyFont="1" applyBorder="1" applyAlignment="1">
      <alignment horizontal="justify" vertical="center" wrapText="1"/>
    </xf>
    <xf numFmtId="3" fontId="4" fillId="0" borderId="1" xfId="2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0" fontId="10" fillId="0" borderId="1" xfId="1" applyNumberFormat="1" applyFont="1" applyBorder="1" applyAlignment="1">
      <alignment horizontal="justify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justify" vertical="center" wrapText="1"/>
    </xf>
    <xf numFmtId="0" fontId="10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" fontId="4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3"/>
    <cellStyle name="Обычный 3 2" xfId="5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" zoomScaleNormal="100" workbookViewId="0">
      <selection activeCell="H27" sqref="H27"/>
    </sheetView>
  </sheetViews>
  <sheetFormatPr defaultRowHeight="15" x14ac:dyDescent="0.25"/>
  <cols>
    <col min="1" max="1" width="59.5703125" style="1" customWidth="1"/>
    <col min="2" max="4" width="15.7109375" style="1" customWidth="1"/>
    <col min="5" max="5" width="15.5703125" style="1" customWidth="1"/>
    <col min="6" max="16384" width="9.140625" style="1"/>
  </cols>
  <sheetData>
    <row r="1" spans="1:5" hidden="1" x14ac:dyDescent="0.25"/>
    <row r="3" spans="1:5" ht="25.5" customHeight="1" x14ac:dyDescent="0.25">
      <c r="A3" s="24" t="s">
        <v>35</v>
      </c>
      <c r="B3" s="24"/>
      <c r="C3" s="24"/>
      <c r="D3" s="24"/>
      <c r="E3" s="24"/>
    </row>
    <row r="4" spans="1:5" ht="26.25" hidden="1" x14ac:dyDescent="0.25">
      <c r="A4" s="25"/>
      <c r="B4" s="26"/>
      <c r="C4" s="26"/>
      <c r="D4" s="26"/>
      <c r="E4" s="26"/>
    </row>
    <row r="5" spans="1:5" ht="15.75" customHeight="1" x14ac:dyDescent="0.25">
      <c r="A5" s="5"/>
      <c r="B5" s="6"/>
      <c r="C5" s="6"/>
      <c r="D5" s="6"/>
      <c r="E5" s="6"/>
    </row>
    <row r="6" spans="1:5" ht="18.75" x14ac:dyDescent="0.25">
      <c r="A6" s="27" t="s">
        <v>28</v>
      </c>
      <c r="B6" s="29" t="s">
        <v>36</v>
      </c>
      <c r="C6" s="31" t="s">
        <v>37</v>
      </c>
      <c r="D6" s="32" t="s">
        <v>29</v>
      </c>
      <c r="E6" s="33"/>
    </row>
    <row r="7" spans="1:5" ht="74.25" customHeight="1" x14ac:dyDescent="0.25">
      <c r="A7" s="28"/>
      <c r="B7" s="30"/>
      <c r="C7" s="30"/>
      <c r="D7" s="19" t="s">
        <v>30</v>
      </c>
      <c r="E7" s="19" t="s">
        <v>31</v>
      </c>
    </row>
    <row r="8" spans="1:5" ht="16.5" customHeight="1" x14ac:dyDescent="0.25">
      <c r="A8" s="2">
        <v>1</v>
      </c>
      <c r="B8" s="22">
        <v>2</v>
      </c>
      <c r="C8" s="4">
        <v>3</v>
      </c>
      <c r="D8" s="3" t="s">
        <v>32</v>
      </c>
      <c r="E8" s="3" t="s">
        <v>33</v>
      </c>
    </row>
    <row r="9" spans="1:5" ht="21.75" customHeight="1" x14ac:dyDescent="0.25">
      <c r="A9" s="15" t="s">
        <v>23</v>
      </c>
      <c r="B9" s="14">
        <f>SUM(B10,B20)</f>
        <v>9963897</v>
      </c>
      <c r="C9" s="14">
        <f>SUM(C10,C20)</f>
        <v>10375600.6</v>
      </c>
      <c r="D9" s="21">
        <f>SUM(C9/B9*100)</f>
        <v>104.13195359205338</v>
      </c>
      <c r="E9" s="14">
        <f t="shared" ref="E9:E10" si="0">SUM(C9-B9)</f>
        <v>411703.59999999963</v>
      </c>
    </row>
    <row r="10" spans="1:5" ht="22.5" customHeight="1" x14ac:dyDescent="0.25">
      <c r="A10" s="15" t="s">
        <v>24</v>
      </c>
      <c r="B10" s="14">
        <f>SUM(B11:B19)</f>
        <v>9042662</v>
      </c>
      <c r="C10" s="14">
        <f t="shared" ref="C10" si="1">SUM(C11:C19)</f>
        <v>9336807.9000000004</v>
      </c>
      <c r="D10" s="21">
        <f>SUM(C10/B10*100)</f>
        <v>103.25286845842518</v>
      </c>
      <c r="E10" s="14">
        <f t="shared" si="0"/>
        <v>294145.90000000037</v>
      </c>
    </row>
    <row r="11" spans="1:5" ht="18.75" x14ac:dyDescent="0.25">
      <c r="A11" s="7" t="s">
        <v>0</v>
      </c>
      <c r="B11" s="9">
        <v>4056241</v>
      </c>
      <c r="C11" s="23">
        <v>4169909.8</v>
      </c>
      <c r="D11" s="20">
        <f>SUM(C11/B11*100)</f>
        <v>102.80231869851914</v>
      </c>
      <c r="E11" s="8">
        <f>SUM(C11-B11)</f>
        <v>113668.79999999981</v>
      </c>
    </row>
    <row r="12" spans="1:5" ht="20.25" customHeight="1" x14ac:dyDescent="0.25">
      <c r="A12" s="7" t="s">
        <v>22</v>
      </c>
      <c r="B12" s="9">
        <v>73480</v>
      </c>
      <c r="C12" s="23">
        <v>73834.100000000006</v>
      </c>
      <c r="D12" s="20">
        <f t="shared" ref="D12:D37" si="2">SUM(C12/B12*100)</f>
        <v>100.48189983669027</v>
      </c>
      <c r="E12" s="8">
        <f t="shared" ref="E12:E37" si="3">SUM(C12-B12)</f>
        <v>354.10000000000582</v>
      </c>
    </row>
    <row r="13" spans="1:5" ht="18.75" x14ac:dyDescent="0.25">
      <c r="A13" s="7" t="s">
        <v>1</v>
      </c>
      <c r="B13" s="9">
        <v>3888943</v>
      </c>
      <c r="C13" s="23">
        <v>3983372</v>
      </c>
      <c r="D13" s="20">
        <f t="shared" si="2"/>
        <v>102.42814049987361</v>
      </c>
      <c r="E13" s="8">
        <f t="shared" si="3"/>
        <v>94429</v>
      </c>
    </row>
    <row r="14" spans="1:5" ht="19.5" customHeight="1" x14ac:dyDescent="0.25">
      <c r="A14" s="7" t="s">
        <v>2</v>
      </c>
      <c r="B14" s="9">
        <v>274322</v>
      </c>
      <c r="C14" s="23">
        <v>317029.90000000002</v>
      </c>
      <c r="D14" s="20">
        <f t="shared" si="2"/>
        <v>115.56852895502368</v>
      </c>
      <c r="E14" s="8">
        <f t="shared" si="3"/>
        <v>42707.900000000023</v>
      </c>
    </row>
    <row r="15" spans="1:5" ht="19.5" customHeight="1" x14ac:dyDescent="0.25">
      <c r="A15" s="7" t="s">
        <v>38</v>
      </c>
      <c r="B15" s="9">
        <v>2016</v>
      </c>
      <c r="C15" s="9">
        <v>2016</v>
      </c>
      <c r="D15" s="20">
        <f t="shared" si="2"/>
        <v>100</v>
      </c>
      <c r="E15" s="8">
        <f t="shared" si="3"/>
        <v>0</v>
      </c>
    </row>
    <row r="16" spans="1:5" ht="18.75" x14ac:dyDescent="0.25">
      <c r="A16" s="7" t="s">
        <v>3</v>
      </c>
      <c r="B16" s="9">
        <v>550760</v>
      </c>
      <c r="C16" s="23">
        <v>560154.80000000005</v>
      </c>
      <c r="D16" s="20">
        <f t="shared" si="2"/>
        <v>101.70578836516815</v>
      </c>
      <c r="E16" s="8">
        <f t="shared" si="3"/>
        <v>9394.8000000000466</v>
      </c>
    </row>
    <row r="17" spans="1:5" ht="36.75" customHeight="1" x14ac:dyDescent="0.25">
      <c r="A17" s="7" t="s">
        <v>19</v>
      </c>
      <c r="B17" s="9">
        <v>2068</v>
      </c>
      <c r="C17" s="23">
        <v>2111</v>
      </c>
      <c r="D17" s="20">
        <f t="shared" si="2"/>
        <v>102.07930367504837</v>
      </c>
      <c r="E17" s="8">
        <f t="shared" si="3"/>
        <v>43</v>
      </c>
    </row>
    <row r="18" spans="1:5" ht="19.5" customHeight="1" x14ac:dyDescent="0.25">
      <c r="A18" s="7" t="s">
        <v>4</v>
      </c>
      <c r="B18" s="9">
        <v>194832</v>
      </c>
      <c r="C18" s="23">
        <v>228380.3</v>
      </c>
      <c r="D18" s="20">
        <f t="shared" si="2"/>
        <v>117.21909131970108</v>
      </c>
      <c r="E18" s="8">
        <f t="shared" si="3"/>
        <v>33548.299999999988</v>
      </c>
    </row>
    <row r="19" spans="1:5" ht="39.75" hidden="1" customHeight="1" x14ac:dyDescent="0.25">
      <c r="A19" s="7" t="s">
        <v>34</v>
      </c>
      <c r="B19" s="10">
        <v>0</v>
      </c>
      <c r="C19" s="11">
        <v>0</v>
      </c>
      <c r="D19" s="20" t="s">
        <v>20</v>
      </c>
      <c r="E19" s="8">
        <f t="shared" si="3"/>
        <v>0</v>
      </c>
    </row>
    <row r="20" spans="1:5" ht="20.25" customHeight="1" x14ac:dyDescent="0.25">
      <c r="A20" s="13" t="s">
        <v>25</v>
      </c>
      <c r="B20" s="16">
        <f>SUM(B21:B26)</f>
        <v>921235</v>
      </c>
      <c r="C20" s="16">
        <f>SUM(C21:C26)</f>
        <v>1038792.7</v>
      </c>
      <c r="D20" s="21">
        <f t="shared" si="2"/>
        <v>112.76088077417813</v>
      </c>
      <c r="E20" s="14">
        <f t="shared" si="3"/>
        <v>117557.69999999995</v>
      </c>
    </row>
    <row r="21" spans="1:5" ht="54.75" customHeight="1" x14ac:dyDescent="0.25">
      <c r="A21" s="7" t="s">
        <v>5</v>
      </c>
      <c r="B21" s="9">
        <v>566874</v>
      </c>
      <c r="C21" s="23">
        <v>628323.69999999995</v>
      </c>
      <c r="D21" s="20">
        <f t="shared" si="2"/>
        <v>110.84009850513516</v>
      </c>
      <c r="E21" s="8">
        <f t="shared" si="3"/>
        <v>61449.699999999953</v>
      </c>
    </row>
    <row r="22" spans="1:5" ht="39.75" customHeight="1" x14ac:dyDescent="0.25">
      <c r="A22" s="7" t="s">
        <v>6</v>
      </c>
      <c r="B22" s="9">
        <v>20191</v>
      </c>
      <c r="C22" s="23">
        <v>24026</v>
      </c>
      <c r="D22" s="20">
        <f t="shared" si="2"/>
        <v>118.99361101480859</v>
      </c>
      <c r="E22" s="8">
        <f t="shared" si="3"/>
        <v>3835</v>
      </c>
    </row>
    <row r="23" spans="1:5" ht="37.5" x14ac:dyDescent="0.25">
      <c r="A23" s="7" t="s">
        <v>26</v>
      </c>
      <c r="B23" s="9">
        <v>7982</v>
      </c>
      <c r="C23" s="23">
        <v>10381.1</v>
      </c>
      <c r="D23" s="20">
        <f t="shared" si="2"/>
        <v>130.05637684790781</v>
      </c>
      <c r="E23" s="8">
        <f t="shared" si="3"/>
        <v>2399.1000000000004</v>
      </c>
    </row>
    <row r="24" spans="1:5" ht="37.5" customHeight="1" x14ac:dyDescent="0.25">
      <c r="A24" s="7" t="s">
        <v>7</v>
      </c>
      <c r="B24" s="9">
        <v>262479</v>
      </c>
      <c r="C24" s="23">
        <v>291696</v>
      </c>
      <c r="D24" s="20">
        <f t="shared" si="2"/>
        <v>111.13117620838237</v>
      </c>
      <c r="E24" s="8">
        <f t="shared" si="3"/>
        <v>29217</v>
      </c>
    </row>
    <row r="25" spans="1:5" ht="23.25" customHeight="1" x14ac:dyDescent="0.25">
      <c r="A25" s="7" t="s">
        <v>8</v>
      </c>
      <c r="B25" s="9">
        <v>59229</v>
      </c>
      <c r="C25" s="23">
        <v>65207.9</v>
      </c>
      <c r="D25" s="20">
        <f t="shared" si="2"/>
        <v>110.09454827871483</v>
      </c>
      <c r="E25" s="8">
        <f t="shared" si="3"/>
        <v>5978.9000000000015</v>
      </c>
    </row>
    <row r="26" spans="1:5" ht="21" customHeight="1" x14ac:dyDescent="0.25">
      <c r="A26" s="12" t="s">
        <v>9</v>
      </c>
      <c r="B26" s="9">
        <v>4480</v>
      </c>
      <c r="C26" s="23">
        <v>19158</v>
      </c>
      <c r="D26" s="20">
        <f t="shared" si="2"/>
        <v>427.63392857142861</v>
      </c>
      <c r="E26" s="8">
        <f t="shared" si="3"/>
        <v>14678</v>
      </c>
    </row>
    <row r="27" spans="1:5" ht="25.5" customHeight="1" x14ac:dyDescent="0.25">
      <c r="A27" s="17" t="s">
        <v>27</v>
      </c>
      <c r="B27" s="16">
        <f>SUM(B28:B36)</f>
        <v>18562571.599999998</v>
      </c>
      <c r="C27" s="16">
        <f>SUM(C28:C36)</f>
        <v>18034831</v>
      </c>
      <c r="D27" s="21">
        <f t="shared" si="2"/>
        <v>97.156963962902651</v>
      </c>
      <c r="E27" s="14">
        <f t="shared" si="3"/>
        <v>-527740.59999999776</v>
      </c>
    </row>
    <row r="28" spans="1:5" ht="37.5" x14ac:dyDescent="0.25">
      <c r="A28" s="12" t="s">
        <v>10</v>
      </c>
      <c r="B28" s="9">
        <v>1528177.6</v>
      </c>
      <c r="C28" s="23">
        <v>1229129</v>
      </c>
      <c r="D28" s="20">
        <f t="shared" si="2"/>
        <v>80.431031052935211</v>
      </c>
      <c r="E28" s="8">
        <f t="shared" si="3"/>
        <v>-299048.60000000009</v>
      </c>
    </row>
    <row r="29" spans="1:5" ht="52.5" customHeight="1" x14ac:dyDescent="0.25">
      <c r="A29" s="12" t="s">
        <v>11</v>
      </c>
      <c r="B29" s="9">
        <v>10036099.199999999</v>
      </c>
      <c r="C29" s="23">
        <v>9872305</v>
      </c>
      <c r="D29" s="20">
        <f t="shared" si="2"/>
        <v>98.36794957148291</v>
      </c>
      <c r="E29" s="8">
        <f t="shared" si="3"/>
        <v>-163794.19999999925</v>
      </c>
    </row>
    <row r="30" spans="1:5" ht="37.5" x14ac:dyDescent="0.25">
      <c r="A30" s="12" t="s">
        <v>12</v>
      </c>
      <c r="B30" s="9">
        <v>6725370.2000000002</v>
      </c>
      <c r="C30" s="23">
        <v>6675383</v>
      </c>
      <c r="D30" s="20">
        <f t="shared" si="2"/>
        <v>99.256736826175</v>
      </c>
      <c r="E30" s="8">
        <f t="shared" si="3"/>
        <v>-49987.200000000186</v>
      </c>
    </row>
    <row r="31" spans="1:5" ht="19.5" customHeight="1" x14ac:dyDescent="0.25">
      <c r="A31" s="12" t="s">
        <v>13</v>
      </c>
      <c r="B31" s="9">
        <v>267964.7</v>
      </c>
      <c r="C31" s="23">
        <v>267347</v>
      </c>
      <c r="D31" s="20">
        <f t="shared" si="2"/>
        <v>99.769484562705458</v>
      </c>
      <c r="E31" s="8">
        <f t="shared" si="3"/>
        <v>-617.70000000001164</v>
      </c>
    </row>
    <row r="32" spans="1:5" ht="18.75" hidden="1" customHeight="1" x14ac:dyDescent="0.25">
      <c r="A32" s="12" t="s">
        <v>21</v>
      </c>
      <c r="B32" s="10">
        <v>0</v>
      </c>
      <c r="C32" s="9">
        <v>0</v>
      </c>
      <c r="D32" s="20" t="e">
        <f t="shared" si="2"/>
        <v>#DIV/0!</v>
      </c>
      <c r="E32" s="8">
        <f t="shared" si="3"/>
        <v>0</v>
      </c>
    </row>
    <row r="33" spans="1:5" ht="37.5" x14ac:dyDescent="0.25">
      <c r="A33" s="12" t="s">
        <v>14</v>
      </c>
      <c r="B33" s="9">
        <v>4768</v>
      </c>
      <c r="C33" s="23">
        <v>4650</v>
      </c>
      <c r="D33" s="20">
        <f t="shared" si="2"/>
        <v>97.525167785234899</v>
      </c>
      <c r="E33" s="8">
        <f t="shared" si="3"/>
        <v>-118</v>
      </c>
    </row>
    <row r="34" spans="1:5" ht="24.75" customHeight="1" x14ac:dyDescent="0.25">
      <c r="A34" s="12" t="s">
        <v>15</v>
      </c>
      <c r="B34" s="9">
        <v>36</v>
      </c>
      <c r="C34" s="9">
        <v>0</v>
      </c>
      <c r="D34" s="20" t="s">
        <v>20</v>
      </c>
      <c r="E34" s="8">
        <f t="shared" si="3"/>
        <v>-36</v>
      </c>
    </row>
    <row r="35" spans="1:5" ht="115.5" customHeight="1" x14ac:dyDescent="0.25">
      <c r="A35" s="12" t="s">
        <v>16</v>
      </c>
      <c r="B35" s="10">
        <v>0</v>
      </c>
      <c r="C35" s="23">
        <v>3242</v>
      </c>
      <c r="D35" s="20" t="s">
        <v>20</v>
      </c>
      <c r="E35" s="8">
        <f t="shared" si="3"/>
        <v>3242</v>
      </c>
    </row>
    <row r="36" spans="1:5" ht="63" customHeight="1" x14ac:dyDescent="0.25">
      <c r="A36" s="12" t="s">
        <v>17</v>
      </c>
      <c r="B36" s="10">
        <v>155.9</v>
      </c>
      <c r="C36" s="23">
        <v>-17225</v>
      </c>
      <c r="D36" s="20" t="s">
        <v>20</v>
      </c>
      <c r="E36" s="8">
        <f t="shared" si="3"/>
        <v>-17380.900000000001</v>
      </c>
    </row>
    <row r="37" spans="1:5" ht="22.5" customHeight="1" x14ac:dyDescent="0.25">
      <c r="A37" s="18" t="s">
        <v>18</v>
      </c>
      <c r="B37" s="16">
        <f>SUM(B27,B9)</f>
        <v>28526468.599999998</v>
      </c>
      <c r="C37" s="16">
        <f>SUM(C27,C9)</f>
        <v>28410431.600000001</v>
      </c>
      <c r="D37" s="21">
        <f t="shared" si="2"/>
        <v>99.59323040777646</v>
      </c>
      <c r="E37" s="14">
        <f t="shared" si="3"/>
        <v>-116036.99999999627</v>
      </c>
    </row>
  </sheetData>
  <mergeCells count="6">
    <mergeCell ref="A3:E3"/>
    <mergeCell ref="A4:E4"/>
    <mergeCell ref="A6:A7"/>
    <mergeCell ref="B6:B7"/>
    <mergeCell ref="C6:C7"/>
    <mergeCell ref="D6:E6"/>
  </mergeCells>
  <pageMargins left="0.70866141732283472" right="0.23622047244094491" top="0.43307086614173229" bottom="0.11811023622047245" header="0.31496062992125984" footer="0.19685039370078741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2025-03-20T12:17:54Z</cp:lastPrinted>
  <dcterms:created xsi:type="dcterms:W3CDTF">2020-04-13T17:43:05Z</dcterms:created>
  <dcterms:modified xsi:type="dcterms:W3CDTF">2025-03-21T05:53:36Z</dcterms:modified>
</cp:coreProperties>
</file>